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kpdk.sharepoint.com/sites/SOD-FLS1/FA374/FB1684/dokumenter/"/>
    </mc:Choice>
  </mc:AlternateContent>
  <xr:revisionPtr revIDLastSave="0" documentId="8_{9D5B99B6-88B3-4682-B8BA-BBE14C3588E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F15" i="1" l="1"/>
  <c r="J44" i="1"/>
  <c r="J43" i="1"/>
  <c r="F18" i="1"/>
  <c r="E18" i="1"/>
  <c r="J18" i="1" s="1"/>
  <c r="F17" i="1"/>
  <c r="E17" i="1"/>
  <c r="J17" i="1" s="1"/>
  <c r="F16" i="1"/>
  <c r="E16" i="1"/>
  <c r="J16" i="1" s="1"/>
  <c r="E15" i="1"/>
  <c r="J15" i="1" s="1"/>
  <c r="F14" i="1"/>
  <c r="E14" i="1"/>
  <c r="J14" i="1" s="1"/>
  <c r="J29" i="1"/>
  <c r="J26" i="1"/>
  <c r="G22" i="1"/>
  <c r="F22" i="1"/>
  <c r="J21" i="1" l="1"/>
  <c r="J24" i="1" s="1"/>
  <c r="J51" i="1" s="1"/>
  <c r="J57" i="1" s="1"/>
</calcChain>
</file>

<file path=xl/sharedStrings.xml><?xml version="1.0" encoding="utf-8"?>
<sst xmlns="http://schemas.openxmlformats.org/spreadsheetml/2006/main" count="78" uniqueCount="69">
  <si>
    <t>Afregning vedr. tjenesterejser i Danmark</t>
  </si>
  <si>
    <t>Navn:</t>
  </si>
  <si>
    <t>Cpr.nr.:</t>
  </si>
  <si>
    <t>Afdeling:</t>
  </si>
  <si>
    <t>Rejseformål:</t>
  </si>
  <si>
    <t>Rejserute:</t>
  </si>
  <si>
    <t>Fulde time og dagpenge</t>
  </si>
  <si>
    <t>Time- og dagpenge</t>
  </si>
  <si>
    <t xml:space="preserve"> </t>
  </si>
  <si>
    <t>Eksempel</t>
  </si>
  <si>
    <t>Start: Dato Tid</t>
  </si>
  <si>
    <t>Slut:  Dato  Tid</t>
  </si>
  <si>
    <t>Døgn</t>
  </si>
  <si>
    <t>Timer</t>
  </si>
  <si>
    <t xml:space="preserve">       Beløb kr.</t>
  </si>
  <si>
    <t>=</t>
  </si>
  <si>
    <t>Fradrag for vederlagsfri kost</t>
  </si>
  <si>
    <t>morgen</t>
  </si>
  <si>
    <t>frokost</t>
  </si>
  <si>
    <t>aften</t>
  </si>
  <si>
    <t>Der skal også fratrækkes måltider, som er betalt med KP Eurocard</t>
  </si>
  <si>
    <t>Antal</t>
  </si>
  <si>
    <t>Måltidsfradraget er det samme uanset, hvor meget der er betalt for måltidet</t>
  </si>
  <si>
    <t>Sats</t>
  </si>
  <si>
    <t>Timedagpenge til udbetaling</t>
  </si>
  <si>
    <t>fulde</t>
  </si>
  <si>
    <t>Nattillæg uden dokumentation</t>
  </si>
  <si>
    <t>5264/0</t>
  </si>
  <si>
    <t>a´kr.</t>
  </si>
  <si>
    <t>Hotelgodtgørelse efter regning</t>
  </si>
  <si>
    <t>a' kr.</t>
  </si>
  <si>
    <t>(kan ikke overstige hoteldispositionsbeløbet jf. tjenesterejsecirkulæret)</t>
  </si>
  <si>
    <t>Danmark</t>
  </si>
  <si>
    <t>Færøerne</t>
  </si>
  <si>
    <t>Befordring</t>
  </si>
  <si>
    <t>Tog/bus/skib</t>
  </si>
  <si>
    <t>5234/1</t>
  </si>
  <si>
    <t>Broafgifter</t>
  </si>
  <si>
    <t>Flyrejser</t>
  </si>
  <si>
    <t>Taxi/leje af bil</t>
  </si>
  <si>
    <t>Diverse rejseudgifter</t>
  </si>
  <si>
    <t>Antal km</t>
  </si>
  <si>
    <t>Kørsel i egen bil</t>
  </si>
  <si>
    <t>Lav sats</t>
  </si>
  <si>
    <t>5305/3</t>
  </si>
  <si>
    <t>Høj sats (forudsætter skriftlig bemyndigelse)</t>
  </si>
  <si>
    <t>5305/1</t>
  </si>
  <si>
    <t>SKAL udfyldes før kørselsgodtgørelse kan udbetales</t>
  </si>
  <si>
    <t>Fra adresse</t>
  </si>
  <si>
    <t>Til adresse</t>
  </si>
  <si>
    <t>Samlede ydelser</t>
  </si>
  <si>
    <t>Fradrag:</t>
  </si>
  <si>
    <t>LKO 5274</t>
  </si>
  <si>
    <t>A-conto, rejseforskud</t>
  </si>
  <si>
    <t>Total</t>
  </si>
  <si>
    <t>Dato:</t>
  </si>
  <si>
    <t>Underskrift:</t>
  </si>
  <si>
    <t>Budgetansvarlig leder:</t>
  </si>
  <si>
    <t>Kontering:</t>
  </si>
  <si>
    <t>Alias:</t>
  </si>
  <si>
    <t>Stedkonto:</t>
  </si>
  <si>
    <t>Skemaet udfyldes elektronisk, sendes/afleveres til uddannelsesstedet/afdelingen, som derefter sender den til HR.</t>
  </si>
  <si>
    <r>
      <t xml:space="preserve">Der skal vedlægges </t>
    </r>
    <r>
      <rPr>
        <u/>
        <sz val="10"/>
        <color indexed="8"/>
        <rFont val="Calibri"/>
        <family val="2"/>
        <scheme val="minor"/>
      </rPr>
      <t>original</t>
    </r>
    <r>
      <rPr>
        <sz val="10"/>
        <color indexed="8"/>
        <rFont val="Calibri"/>
        <family val="2"/>
        <scheme val="minor"/>
      </rPr>
      <t xml:space="preserve"> dokumentation for alle konkrete udgifter</t>
    </r>
  </si>
  <si>
    <t>Der går 2-4 uger fra HR-afdelingen har modtaget skemaet til beløbet kommer til udbetaling. Beløbet overføres til din NemKonto.</t>
  </si>
  <si>
    <t>Udfyldes af HR</t>
  </si>
  <si>
    <t>TASTET/DATO</t>
  </si>
  <si>
    <t>KONTROL/DATO</t>
  </si>
  <si>
    <t>198/DATO</t>
  </si>
  <si>
    <t>Version: 08.01.2020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</si>
</sst>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dd/mm/yy\ hh:mm;@"/>
    <numFmt numFmtId="166" formatCode="_ [$kr.-406]\ * #,##0.00_ ;_ [$kr.-406]\ * \-#,##0.00_ ;_ [$kr.-406]\ * &quot;-&quot;??_ ;_ @_ 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8"/>
      <color theme="1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6" xfId="0" applyFont="1" applyBorder="1" applyProtection="1"/>
    <xf numFmtId="0" fontId="3" fillId="0" borderId="7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0" xfId="0" applyFont="1" applyProtection="1"/>
    <xf numFmtId="0" fontId="2" fillId="0" borderId="1" xfId="0" applyFont="1" applyBorder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5" fillId="0" borderId="1" xfId="0" applyFont="1" applyBorder="1" applyProtection="1"/>
    <xf numFmtId="0" fontId="4" fillId="0" borderId="1" xfId="0" applyFont="1" applyBorder="1" applyProtection="1"/>
    <xf numFmtId="0" fontId="6" fillId="0" borderId="1" xfId="0" applyFont="1" applyBorder="1" applyProtection="1"/>
    <xf numFmtId="0" fontId="3" fillId="0" borderId="1" xfId="0" applyFont="1" applyBorder="1" applyProtection="1"/>
    <xf numFmtId="2" fontId="4" fillId="2" borderId="14" xfId="0" applyNumberFormat="1" applyFont="1" applyFill="1" applyBorder="1" applyProtection="1"/>
    <xf numFmtId="0" fontId="4" fillId="2" borderId="15" xfId="0" applyFont="1" applyFill="1" applyBorder="1" applyProtection="1"/>
    <xf numFmtId="0" fontId="4" fillId="2" borderId="16" xfId="0" applyFont="1" applyFill="1" applyBorder="1" applyProtection="1"/>
    <xf numFmtId="2" fontId="4" fillId="2" borderId="17" xfId="0" applyNumberFormat="1" applyFont="1" applyFill="1" applyBorder="1" applyProtection="1"/>
    <xf numFmtId="0" fontId="4" fillId="2" borderId="18" xfId="0" applyFont="1" applyFill="1" applyBorder="1" applyProtection="1"/>
    <xf numFmtId="0" fontId="4" fillId="2" borderId="19" xfId="0" applyFont="1" applyFill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5" xfId="0" applyFont="1" applyBorder="1" applyProtection="1"/>
    <xf numFmtId="0" fontId="4" fillId="0" borderId="20" xfId="0" applyFont="1" applyBorder="1" applyProtection="1"/>
    <xf numFmtId="0" fontId="4" fillId="0" borderId="22" xfId="0" applyFont="1" applyBorder="1" applyProtection="1"/>
    <xf numFmtId="0" fontId="4" fillId="0" borderId="24" xfId="0" applyFont="1" applyBorder="1" applyAlignment="1" applyProtection="1"/>
    <xf numFmtId="22" fontId="6" fillId="0" borderId="27" xfId="0" applyNumberFormat="1" applyFont="1" applyBorder="1" applyAlignment="1" applyProtection="1">
      <alignment horizontal="left"/>
    </xf>
    <xf numFmtId="49" fontId="4" fillId="0" borderId="20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1" fontId="4" fillId="0" borderId="21" xfId="0" applyNumberFormat="1" applyFont="1" applyBorder="1" applyProtection="1"/>
    <xf numFmtId="39" fontId="4" fillId="0" borderId="24" xfId="0" applyNumberFormat="1" applyFont="1" applyBorder="1" applyAlignment="1" applyProtection="1">
      <alignment horizontal="right"/>
    </xf>
    <xf numFmtId="2" fontId="4" fillId="0" borderId="24" xfId="0" applyNumberFormat="1" applyFont="1" applyBorder="1" applyAlignment="1" applyProtection="1">
      <alignment horizontal="right"/>
    </xf>
    <xf numFmtId="2" fontId="4" fillId="0" borderId="24" xfId="0" applyNumberFormat="1" applyFont="1" applyBorder="1" applyProtection="1"/>
    <xf numFmtId="49" fontId="4" fillId="0" borderId="23" xfId="0" applyNumberFormat="1" applyFont="1" applyBorder="1" applyAlignment="1" applyProtection="1">
      <alignment horizontal="center"/>
    </xf>
    <xf numFmtId="1" fontId="4" fillId="0" borderId="18" xfId="0" applyNumberFormat="1" applyFont="1" applyBorder="1" applyAlignment="1" applyProtection="1">
      <alignment horizontal="center"/>
    </xf>
    <xf numFmtId="1" fontId="4" fillId="0" borderId="17" xfId="0" applyNumberFormat="1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5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1" xfId="0" applyFont="1" applyBorder="1" applyProtection="1"/>
    <xf numFmtId="2" fontId="7" fillId="0" borderId="24" xfId="0" applyNumberFormat="1" applyFont="1" applyBorder="1" applyProtection="1"/>
    <xf numFmtId="2" fontId="4" fillId="3" borderId="5" xfId="0" applyNumberFormat="1" applyFont="1" applyFill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2" fontId="4" fillId="0" borderId="9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0" fontId="4" fillId="0" borderId="5" xfId="0" applyFont="1" applyBorder="1" applyProtection="1">
      <protection locked="0"/>
    </xf>
    <xf numFmtId="2" fontId="4" fillId="3" borderId="5" xfId="0" applyNumberFormat="1" applyFont="1" applyFill="1" applyBorder="1" applyProtection="1"/>
    <xf numFmtId="0" fontId="4" fillId="0" borderId="5" xfId="0" applyFont="1" applyBorder="1" applyAlignment="1" applyProtection="1">
      <alignment horizontal="right"/>
      <protection locked="0"/>
    </xf>
    <xf numFmtId="2" fontId="4" fillId="0" borderId="24" xfId="0" applyNumberFormat="1" applyFont="1" applyBorder="1" applyProtection="1">
      <protection locked="0"/>
    </xf>
    <xf numFmtId="2" fontId="4" fillId="0" borderId="16" xfId="0" applyNumberFormat="1" applyFont="1" applyBorder="1" applyProtection="1"/>
    <xf numFmtId="0" fontId="4" fillId="0" borderId="19" xfId="0" applyFont="1" applyBorder="1" applyProtection="1"/>
    <xf numFmtId="0" fontId="6" fillId="0" borderId="0" xfId="0" applyFont="1" applyFill="1" applyBorder="1" applyAlignment="1" applyProtection="1">
      <alignment horizontal="right"/>
    </xf>
    <xf numFmtId="164" fontId="4" fillId="3" borderId="5" xfId="1" applyFont="1" applyFill="1" applyBorder="1" applyProtection="1"/>
    <xf numFmtId="0" fontId="4" fillId="0" borderId="0" xfId="0" applyFont="1" applyFill="1" applyBorder="1" applyProtection="1"/>
    <xf numFmtId="0" fontId="4" fillId="0" borderId="6" xfId="0" applyFont="1" applyBorder="1" applyProtection="1"/>
    <xf numFmtId="2" fontId="4" fillId="0" borderId="25" xfId="0" applyNumberFormat="1" applyFont="1" applyBorder="1" applyProtection="1"/>
    <xf numFmtId="2" fontId="7" fillId="0" borderId="26" xfId="0" applyNumberFormat="1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4" fillId="0" borderId="11" xfId="0" applyFont="1" applyBorder="1" applyProtection="1"/>
    <xf numFmtId="0" fontId="4" fillId="0" borderId="12" xfId="0" applyFont="1" applyBorder="1" applyProtection="1"/>
    <xf numFmtId="0" fontId="7" fillId="0" borderId="25" xfId="0" applyFont="1" applyBorder="1" applyProtection="1">
      <protection locked="0"/>
    </xf>
    <xf numFmtId="2" fontId="3" fillId="0" borderId="10" xfId="0" applyNumberFormat="1" applyFont="1" applyBorder="1" applyProtection="1"/>
    <xf numFmtId="0" fontId="4" fillId="0" borderId="13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3" fillId="4" borderId="5" xfId="0" applyFont="1" applyFill="1" applyBorder="1" applyProtection="1"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Protection="1">
      <protection locked="0"/>
    </xf>
    <xf numFmtId="165" fontId="4" fillId="0" borderId="2" xfId="0" applyNumberFormat="1" applyFont="1" applyBorder="1" applyProtection="1">
      <protection locked="0"/>
    </xf>
    <xf numFmtId="2" fontId="3" fillId="0" borderId="9" xfId="0" applyNumberFormat="1" applyFont="1" applyBorder="1" applyProtection="1"/>
    <xf numFmtId="0" fontId="3" fillId="0" borderId="0" xfId="0" applyFont="1" applyFill="1" applyProtection="1"/>
    <xf numFmtId="0" fontId="3" fillId="0" borderId="0" xfId="0" applyFont="1" applyFill="1" applyBorder="1" applyProtection="1">
      <protection locked="0"/>
    </xf>
    <xf numFmtId="0" fontId="4" fillId="0" borderId="0" xfId="0" applyFont="1" applyFill="1" applyProtection="1"/>
    <xf numFmtId="0" fontId="10" fillId="0" borderId="0" xfId="0" applyFont="1" applyProtection="1"/>
    <xf numFmtId="2" fontId="4" fillId="0" borderId="0" xfId="0" applyNumberFormat="1" applyFont="1" applyFill="1" applyBorder="1" applyAlignment="1" applyProtection="1">
      <alignment horizontal="center"/>
    </xf>
    <xf numFmtId="0" fontId="4" fillId="0" borderId="9" xfId="0" applyFont="1" applyBorder="1" applyProtection="1">
      <protection locked="0"/>
    </xf>
    <xf numFmtId="0" fontId="11" fillId="0" borderId="1" xfId="0" applyFont="1" applyBorder="1" applyProtection="1"/>
    <xf numFmtId="0" fontId="11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Protection="1">
      <protection locked="0"/>
    </xf>
    <xf numFmtId="164" fontId="4" fillId="0" borderId="0" xfId="1" applyFont="1" applyFill="1" applyBorder="1" applyProtection="1"/>
    <xf numFmtId="0" fontId="12" fillId="0" borderId="1" xfId="0" applyFont="1" applyBorder="1" applyProtection="1"/>
    <xf numFmtId="166" fontId="4" fillId="0" borderId="0" xfId="1" applyNumberFormat="1" applyFont="1" applyBorder="1" applyProtection="1"/>
    <xf numFmtId="0" fontId="4" fillId="0" borderId="0" xfId="0" applyFont="1" applyFill="1" applyBorder="1" applyProtection="1">
      <protection locked="0"/>
    </xf>
    <xf numFmtId="164" fontId="4" fillId="0" borderId="0" xfId="1" applyFont="1" applyFill="1" applyBorder="1" applyAlignment="1" applyProtection="1">
      <alignment horizontal="right"/>
    </xf>
    <xf numFmtId="164" fontId="4" fillId="0" borderId="0" xfId="1" applyFont="1" applyFill="1" applyBorder="1" applyAlignment="1" applyProtection="1">
      <alignment horizontal="right"/>
      <protection locked="0"/>
    </xf>
    <xf numFmtId="2" fontId="4" fillId="0" borderId="9" xfId="0" applyNumberFormat="1" applyFont="1" applyFill="1" applyBorder="1" applyProtection="1"/>
    <xf numFmtId="0" fontId="4" fillId="0" borderId="5" xfId="0" applyFont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9" fillId="4" borderId="29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9" fillId="4" borderId="30" xfId="0" applyFont="1" applyFill="1" applyBorder="1" applyAlignment="1">
      <alignment horizontal="center" vertical="top" wrapText="1"/>
    </xf>
    <xf numFmtId="0" fontId="9" fillId="4" borderId="23" xfId="0" applyFont="1" applyFill="1" applyBorder="1" applyAlignment="1">
      <alignment horizontal="center" vertical="top" wrapText="1"/>
    </xf>
    <xf numFmtId="0" fontId="9" fillId="4" borderId="18" xfId="0" applyFont="1" applyFill="1" applyBorder="1" applyAlignment="1">
      <alignment horizontal="center" vertical="top" wrapText="1"/>
    </xf>
    <xf numFmtId="0" fontId="9" fillId="4" borderId="3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8" xfId="0" applyFont="1" applyFill="1" applyBorder="1" applyAlignment="1" applyProtection="1">
      <alignment horizontal="left"/>
      <protection locked="0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49" fontId="4" fillId="0" borderId="3" xfId="0" applyNumberFormat="1" applyFont="1" applyFill="1" applyBorder="1" applyAlignment="1" applyProtection="1">
      <alignment horizontal="left"/>
      <protection locked="0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Layout" zoomScale="90" zoomScaleNormal="100" zoomScalePageLayoutView="90" workbookViewId="0">
      <selection activeCell="F43" sqref="F43"/>
    </sheetView>
  </sheetViews>
  <sheetFormatPr defaultRowHeight="12.75" x14ac:dyDescent="0.2"/>
  <cols>
    <col min="1" max="1" width="12" style="5" customWidth="1"/>
    <col min="2" max="3" width="11.77734375" style="5" customWidth="1"/>
    <col min="4" max="4" width="19.21875" style="5" customWidth="1"/>
    <col min="5" max="5" width="8.21875" style="5" customWidth="1"/>
    <col min="6" max="6" width="6.6640625" style="5" customWidth="1"/>
    <col min="7" max="7" width="7" style="5" customWidth="1"/>
    <col min="8" max="8" width="6.77734375" style="5" customWidth="1"/>
    <col min="9" max="9" width="5.109375" style="5" customWidth="1"/>
    <col min="10" max="10" width="9.88671875" style="5" customWidth="1"/>
    <col min="11" max="16384" width="8.88671875" style="5"/>
  </cols>
  <sheetData>
    <row r="1" spans="1:10" ht="18.75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</row>
    <row r="2" spans="1:10" ht="18.75" x14ac:dyDescent="0.3">
      <c r="A2" s="6">
        <v>2020</v>
      </c>
      <c r="B2" s="7"/>
      <c r="C2" s="7"/>
      <c r="D2" s="8"/>
      <c r="E2" s="8"/>
      <c r="F2" s="8"/>
      <c r="G2" s="8"/>
      <c r="H2" s="8"/>
      <c r="I2" s="8"/>
      <c r="J2" s="9"/>
    </row>
    <row r="3" spans="1:10" x14ac:dyDescent="0.2">
      <c r="A3" s="10"/>
      <c r="B3" s="7"/>
      <c r="C3" s="7"/>
      <c r="D3" s="8"/>
      <c r="E3" s="8"/>
      <c r="F3" s="8"/>
      <c r="G3" s="8"/>
      <c r="H3" s="8"/>
      <c r="I3" s="8"/>
      <c r="J3" s="9"/>
    </row>
    <row r="4" spans="1:10" x14ac:dyDescent="0.2">
      <c r="A4" s="11"/>
      <c r="B4" s="8"/>
      <c r="C4" s="8"/>
      <c r="D4" s="8"/>
      <c r="E4" s="8"/>
      <c r="F4" s="8"/>
      <c r="G4" s="8"/>
      <c r="H4" s="8"/>
      <c r="I4" s="8"/>
      <c r="J4" s="9"/>
    </row>
    <row r="5" spans="1:10" x14ac:dyDescent="0.2">
      <c r="A5" s="12" t="s">
        <v>1</v>
      </c>
      <c r="B5" s="8"/>
      <c r="C5" s="98"/>
      <c r="D5" s="99"/>
      <c r="E5" s="100"/>
      <c r="F5" s="90" t="s">
        <v>2</v>
      </c>
      <c r="G5" s="91"/>
      <c r="H5" s="101"/>
      <c r="I5" s="102"/>
      <c r="J5" s="103"/>
    </row>
    <row r="6" spans="1:10" x14ac:dyDescent="0.2">
      <c r="A6" s="13" t="s">
        <v>3</v>
      </c>
      <c r="B6" s="8"/>
      <c r="C6" s="98"/>
      <c r="D6" s="99"/>
      <c r="E6" s="99"/>
      <c r="F6" s="99"/>
      <c r="G6" s="99"/>
      <c r="H6" s="99"/>
      <c r="I6" s="99"/>
      <c r="J6" s="104"/>
    </row>
    <row r="7" spans="1:10" x14ac:dyDescent="0.2">
      <c r="A7" s="13" t="s">
        <v>4</v>
      </c>
      <c r="B7" s="8"/>
      <c r="C7" s="98"/>
      <c r="D7" s="99"/>
      <c r="E7" s="99"/>
      <c r="F7" s="99"/>
      <c r="G7" s="99"/>
      <c r="H7" s="99"/>
      <c r="I7" s="99"/>
      <c r="J7" s="104"/>
    </row>
    <row r="8" spans="1:10" x14ac:dyDescent="0.2">
      <c r="A8" s="13" t="s">
        <v>5</v>
      </c>
      <c r="B8" s="8"/>
      <c r="C8" s="98"/>
      <c r="D8" s="99"/>
      <c r="E8" s="99"/>
      <c r="F8" s="99"/>
      <c r="G8" s="99"/>
      <c r="H8" s="99"/>
      <c r="I8" s="99"/>
      <c r="J8" s="104"/>
    </row>
    <row r="9" spans="1:10" x14ac:dyDescent="0.2">
      <c r="A9" s="11"/>
      <c r="B9" s="8"/>
      <c r="C9" s="8"/>
      <c r="D9" s="8"/>
      <c r="E9" s="8"/>
      <c r="F9" s="8"/>
      <c r="G9" s="8"/>
      <c r="H9" s="8"/>
      <c r="I9" s="8"/>
      <c r="J9" s="9"/>
    </row>
    <row r="10" spans="1:10" x14ac:dyDescent="0.2">
      <c r="A10" s="12" t="s">
        <v>6</v>
      </c>
      <c r="B10" s="8"/>
      <c r="C10" s="8"/>
      <c r="D10" s="8"/>
      <c r="E10" s="14">
        <v>446</v>
      </c>
      <c r="F10" s="14">
        <v>18.579999999999998</v>
      </c>
      <c r="G10" s="15" t="s">
        <v>7</v>
      </c>
      <c r="H10" s="15"/>
      <c r="I10" s="15"/>
      <c r="J10" s="16"/>
    </row>
    <row r="11" spans="1:10" x14ac:dyDescent="0.2">
      <c r="A11" s="11"/>
      <c r="B11" s="8"/>
      <c r="C11" s="8"/>
      <c r="D11" s="8"/>
      <c r="E11" s="17"/>
      <c r="F11" s="17" t="s">
        <v>8</v>
      </c>
      <c r="G11" s="18"/>
      <c r="H11" s="18"/>
      <c r="I11" s="18"/>
      <c r="J11" s="19"/>
    </row>
    <row r="12" spans="1:10" x14ac:dyDescent="0.2">
      <c r="A12" s="11"/>
      <c r="B12" s="8"/>
      <c r="C12" s="8"/>
      <c r="D12" s="8"/>
      <c r="E12" s="8"/>
      <c r="F12" s="8"/>
      <c r="G12" s="8"/>
      <c r="H12" s="8"/>
      <c r="I12" s="8"/>
      <c r="J12" s="9"/>
    </row>
    <row r="13" spans="1:10" x14ac:dyDescent="0.2">
      <c r="A13" s="11" t="s">
        <v>9</v>
      </c>
      <c r="B13" s="8" t="s">
        <v>10</v>
      </c>
      <c r="C13" s="8" t="s">
        <v>11</v>
      </c>
      <c r="D13" s="20"/>
      <c r="E13" s="21" t="s">
        <v>12</v>
      </c>
      <c r="F13" s="22" t="s">
        <v>13</v>
      </c>
      <c r="G13" s="23"/>
      <c r="H13" s="8"/>
      <c r="I13" s="24"/>
      <c r="J13" s="25" t="s">
        <v>14</v>
      </c>
    </row>
    <row r="14" spans="1:10" x14ac:dyDescent="0.2">
      <c r="A14" s="26">
        <v>43178.333333333336</v>
      </c>
      <c r="B14" s="68"/>
      <c r="C14" s="68"/>
      <c r="D14" s="27" t="s">
        <v>15</v>
      </c>
      <c r="E14" s="28">
        <f>INT(C14-B14)</f>
        <v>0</v>
      </c>
      <c r="F14" s="29">
        <f>INT(((C14-B14-INT(C14-B14))*24)+0.5)</f>
        <v>0</v>
      </c>
      <c r="G14" s="23"/>
      <c r="H14" s="8"/>
      <c r="I14" s="24"/>
      <c r="J14" s="30">
        <f>IF(E14&gt;0,(E14*E10)+(F14*F10),0)</f>
        <v>0</v>
      </c>
    </row>
    <row r="15" spans="1:10" x14ac:dyDescent="0.2">
      <c r="A15" s="26">
        <v>43179.333333333336</v>
      </c>
      <c r="B15" s="69"/>
      <c r="C15" s="70"/>
      <c r="D15" s="27" t="s">
        <v>15</v>
      </c>
      <c r="E15" s="28">
        <f>INT(C15-B15)</f>
        <v>0</v>
      </c>
      <c r="F15" s="29">
        <f>INT(((C15-B15-INT(C15-B15))*24)+0.5)</f>
        <v>0</v>
      </c>
      <c r="G15" s="23"/>
      <c r="H15" s="8"/>
      <c r="I15" s="24"/>
      <c r="J15" s="31">
        <f>IF(E15&gt;0,(E15*E10)+(F15*F10),0)</f>
        <v>0</v>
      </c>
    </row>
    <row r="16" spans="1:10" x14ac:dyDescent="0.2">
      <c r="A16" s="26">
        <v>43180.333333333336</v>
      </c>
      <c r="B16" s="69"/>
      <c r="C16" s="70"/>
      <c r="D16" s="27" t="s">
        <v>15</v>
      </c>
      <c r="E16" s="28">
        <f>INT(C16-B16)</f>
        <v>0</v>
      </c>
      <c r="F16" s="29">
        <f>INT(((C16-B16-INT(C16-B16))*24)+0.5)</f>
        <v>0</v>
      </c>
      <c r="G16" s="23"/>
      <c r="H16" s="8"/>
      <c r="I16" s="24"/>
      <c r="J16" s="32">
        <f>IF(E16&gt;0,(E16*E10)+(F16*F10),0)</f>
        <v>0</v>
      </c>
    </row>
    <row r="17" spans="1:10" x14ac:dyDescent="0.2">
      <c r="A17" s="26">
        <v>43181.333333333336</v>
      </c>
      <c r="B17" s="69"/>
      <c r="C17" s="70"/>
      <c r="D17" s="27" t="s">
        <v>15</v>
      </c>
      <c r="E17" s="28">
        <f>INT(C17-B17)</f>
        <v>0</v>
      </c>
      <c r="F17" s="29">
        <f>INT(((C17-B17-INT(C17-B17))*24)+0.5)</f>
        <v>0</v>
      </c>
      <c r="G17" s="23"/>
      <c r="H17" s="8"/>
      <c r="I17" s="24"/>
      <c r="J17" s="32">
        <f>IF(E17&gt;0,(E17*E10)+(F17*F10),0)</f>
        <v>0</v>
      </c>
    </row>
    <row r="18" spans="1:10" x14ac:dyDescent="0.2">
      <c r="A18" s="26">
        <v>43182.333333333336</v>
      </c>
      <c r="B18" s="69"/>
      <c r="C18" s="70"/>
      <c r="D18" s="33" t="s">
        <v>15</v>
      </c>
      <c r="E18" s="34">
        <f>INT(C18-B18)</f>
        <v>0</v>
      </c>
      <c r="F18" s="35">
        <f>INT(((C18-B18-INT(C18-B18))*24)+0.5)</f>
        <v>0</v>
      </c>
      <c r="G18" s="23"/>
      <c r="H18" s="8"/>
      <c r="I18" s="24"/>
      <c r="J18" s="32">
        <f>IF(E18&gt;0,(E18*E10)+(F18*F10),0)</f>
        <v>0</v>
      </c>
    </row>
    <row r="19" spans="1:10" x14ac:dyDescent="0.2">
      <c r="A19" s="11"/>
      <c r="B19" s="8"/>
      <c r="C19" s="8"/>
      <c r="D19" s="8"/>
      <c r="E19" s="8"/>
      <c r="F19" s="8"/>
      <c r="G19" s="8"/>
      <c r="H19" s="8"/>
      <c r="I19" s="8"/>
      <c r="J19" s="9"/>
    </row>
    <row r="20" spans="1:10" x14ac:dyDescent="0.2">
      <c r="A20" s="12" t="s">
        <v>16</v>
      </c>
      <c r="B20" s="8"/>
      <c r="C20" s="8"/>
      <c r="D20" s="8"/>
      <c r="E20" s="8"/>
      <c r="F20" s="36" t="s">
        <v>17</v>
      </c>
      <c r="G20" s="36" t="s">
        <v>18</v>
      </c>
      <c r="H20" s="36" t="s">
        <v>19</v>
      </c>
      <c r="I20" s="36"/>
      <c r="J20" s="9"/>
    </row>
    <row r="21" spans="1:10" x14ac:dyDescent="0.2">
      <c r="A21" s="78" t="s">
        <v>20</v>
      </c>
      <c r="B21" s="79"/>
      <c r="C21" s="79"/>
      <c r="D21" s="79"/>
      <c r="E21" s="37" t="s">
        <v>21</v>
      </c>
      <c r="F21" s="38"/>
      <c r="G21" s="39"/>
      <c r="H21" s="39"/>
      <c r="I21" s="40"/>
      <c r="J21" s="41">
        <f>F22*F21+G22*G21+H22*H21</f>
        <v>0</v>
      </c>
    </row>
    <row r="22" spans="1:10" x14ac:dyDescent="0.2">
      <c r="A22" s="78" t="s">
        <v>22</v>
      </c>
      <c r="B22" s="79"/>
      <c r="C22" s="79"/>
      <c r="D22" s="79"/>
      <c r="E22" s="37" t="s">
        <v>23</v>
      </c>
      <c r="F22" s="42">
        <f>E10*15%</f>
        <v>66.899999999999991</v>
      </c>
      <c r="G22" s="42">
        <f>E10*30%</f>
        <v>133.79999999999998</v>
      </c>
      <c r="H22" s="42">
        <f>E10*30%</f>
        <v>133.79999999999998</v>
      </c>
      <c r="I22" s="43"/>
      <c r="J22" s="9"/>
    </row>
    <row r="23" spans="1:10" x14ac:dyDescent="0.2">
      <c r="A23" s="78"/>
      <c r="B23" s="8"/>
      <c r="C23" s="8"/>
      <c r="D23" s="8"/>
      <c r="E23" s="37"/>
      <c r="F23" s="76"/>
      <c r="G23" s="76"/>
      <c r="H23" s="76"/>
      <c r="I23" s="43"/>
      <c r="J23" s="9"/>
    </row>
    <row r="24" spans="1:10" x14ac:dyDescent="0.2">
      <c r="A24" s="12" t="s">
        <v>24</v>
      </c>
      <c r="B24" s="8"/>
      <c r="C24" s="8"/>
      <c r="D24" s="8"/>
      <c r="E24" s="8"/>
      <c r="F24" s="8"/>
      <c r="G24" s="44"/>
      <c r="H24" s="44">
        <v>5290</v>
      </c>
      <c r="I24" s="8"/>
      <c r="J24" s="45">
        <f>SUM(J14:J18)-J21</f>
        <v>0</v>
      </c>
    </row>
    <row r="25" spans="1:10" x14ac:dyDescent="0.2">
      <c r="A25" s="11"/>
      <c r="B25" s="8"/>
      <c r="C25" s="8"/>
      <c r="D25" s="8"/>
      <c r="E25" s="8"/>
      <c r="F25" s="36" t="s">
        <v>25</v>
      </c>
      <c r="G25" s="8"/>
      <c r="H25" s="8"/>
      <c r="I25" s="8"/>
      <c r="J25" s="9"/>
    </row>
    <row r="26" spans="1:10" x14ac:dyDescent="0.2">
      <c r="A26" s="12" t="s">
        <v>26</v>
      </c>
      <c r="B26" s="8"/>
      <c r="C26" s="8"/>
      <c r="D26" s="8" t="s">
        <v>21</v>
      </c>
      <c r="E26" s="46" t="s">
        <v>27</v>
      </c>
      <c r="F26" s="47"/>
      <c r="G26" s="8" t="s">
        <v>28</v>
      </c>
      <c r="H26" s="48">
        <v>223</v>
      </c>
      <c r="I26" s="8"/>
      <c r="J26" s="32">
        <f>F26*H26</f>
        <v>0</v>
      </c>
    </row>
    <row r="27" spans="1:10" x14ac:dyDescent="0.2">
      <c r="A27" s="11"/>
      <c r="B27" s="8"/>
      <c r="C27" s="8"/>
      <c r="D27" s="8"/>
      <c r="E27" s="8"/>
      <c r="F27" s="8"/>
      <c r="G27" s="8"/>
      <c r="H27" s="8"/>
      <c r="I27" s="8"/>
      <c r="J27" s="9"/>
    </row>
    <row r="28" spans="1:10" x14ac:dyDescent="0.2">
      <c r="A28" s="11"/>
      <c r="B28" s="8"/>
      <c r="C28" s="8"/>
      <c r="D28" s="8"/>
      <c r="E28" s="8"/>
      <c r="F28" s="8" t="s">
        <v>21</v>
      </c>
      <c r="G28" s="8"/>
      <c r="H28" s="8"/>
      <c r="I28" s="8"/>
      <c r="J28" s="9"/>
    </row>
    <row r="29" spans="1:10" x14ac:dyDescent="0.2">
      <c r="A29" s="12" t="s">
        <v>29</v>
      </c>
      <c r="B29" s="8"/>
      <c r="C29" s="8"/>
      <c r="D29" s="8"/>
      <c r="E29" s="44">
        <v>5277</v>
      </c>
      <c r="F29" s="47"/>
      <c r="G29" s="8" t="s">
        <v>30</v>
      </c>
      <c r="H29" s="49"/>
      <c r="I29" s="8"/>
      <c r="J29" s="32">
        <f t="shared" ref="J29" si="0">F29*H29</f>
        <v>0</v>
      </c>
    </row>
    <row r="30" spans="1:10" x14ac:dyDescent="0.2">
      <c r="A30" s="83" t="s">
        <v>31</v>
      </c>
      <c r="B30" s="8"/>
      <c r="C30" s="8"/>
      <c r="D30" s="8"/>
      <c r="E30" s="8"/>
      <c r="F30" s="8"/>
      <c r="G30" s="8"/>
      <c r="H30" s="37"/>
      <c r="I30" s="8"/>
      <c r="J30" s="45"/>
    </row>
    <row r="31" spans="1:10" x14ac:dyDescent="0.2">
      <c r="A31" s="13"/>
      <c r="B31" s="8"/>
      <c r="C31" s="8"/>
      <c r="D31" s="8"/>
      <c r="E31" s="8"/>
      <c r="F31" s="8"/>
      <c r="G31" s="8"/>
      <c r="H31" s="37"/>
      <c r="I31" s="8"/>
      <c r="J31" s="45"/>
    </row>
    <row r="32" spans="1:10" x14ac:dyDescent="0.2">
      <c r="A32" s="11" t="s">
        <v>32</v>
      </c>
      <c r="B32" s="84">
        <v>1000</v>
      </c>
      <c r="C32" s="8"/>
      <c r="D32" s="8"/>
      <c r="E32" s="8"/>
      <c r="F32" s="85"/>
      <c r="G32" s="55"/>
      <c r="H32" s="86"/>
      <c r="I32" s="55"/>
      <c r="J32" s="88"/>
    </row>
    <row r="33" spans="1:10" x14ac:dyDescent="0.2">
      <c r="A33" s="11" t="s">
        <v>33</v>
      </c>
      <c r="B33" s="84">
        <v>1113</v>
      </c>
      <c r="C33" s="8"/>
      <c r="D33" s="8"/>
      <c r="E33" s="8"/>
      <c r="F33" s="85"/>
      <c r="G33" s="55"/>
      <c r="H33" s="87"/>
      <c r="I33" s="55"/>
      <c r="J33" s="88"/>
    </row>
    <row r="34" spans="1:10" x14ac:dyDescent="0.2">
      <c r="A34" s="11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2">
      <c r="A35" s="11"/>
      <c r="B35" s="8"/>
      <c r="C35" s="8"/>
      <c r="D35" s="8"/>
      <c r="E35" s="8"/>
      <c r="F35" s="8"/>
      <c r="G35" s="8"/>
      <c r="H35" s="8"/>
      <c r="I35" s="8"/>
      <c r="J35" s="9"/>
    </row>
    <row r="36" spans="1:10" x14ac:dyDescent="0.2">
      <c r="A36" s="12" t="s">
        <v>34</v>
      </c>
      <c r="B36" s="8"/>
      <c r="C36" s="8"/>
      <c r="D36" s="8"/>
      <c r="E36" s="44">
        <v>5303</v>
      </c>
      <c r="F36" s="8" t="s">
        <v>35</v>
      </c>
      <c r="G36" s="8"/>
      <c r="H36" s="8"/>
      <c r="I36" s="8"/>
      <c r="J36" s="50">
        <v>0</v>
      </c>
    </row>
    <row r="37" spans="1:10" x14ac:dyDescent="0.2">
      <c r="A37" s="11"/>
      <c r="B37" s="8"/>
      <c r="C37" s="8"/>
      <c r="D37" s="8"/>
      <c r="E37" s="46" t="s">
        <v>36</v>
      </c>
      <c r="F37" s="8" t="s">
        <v>37</v>
      </c>
      <c r="G37" s="8"/>
      <c r="H37" s="8"/>
      <c r="I37" s="8"/>
      <c r="J37" s="50">
        <v>0</v>
      </c>
    </row>
    <row r="38" spans="1:10" x14ac:dyDescent="0.2">
      <c r="A38" s="11"/>
      <c r="B38" s="8"/>
      <c r="C38" s="8"/>
      <c r="D38" s="8"/>
      <c r="E38" s="44">
        <v>5303</v>
      </c>
      <c r="F38" s="8" t="s">
        <v>38</v>
      </c>
      <c r="G38" s="8"/>
      <c r="H38" s="8"/>
      <c r="I38" s="8"/>
      <c r="J38" s="50">
        <v>0</v>
      </c>
    </row>
    <row r="39" spans="1:10" x14ac:dyDescent="0.2">
      <c r="A39" s="11"/>
      <c r="B39" s="8"/>
      <c r="C39" s="8"/>
      <c r="D39" s="8"/>
      <c r="E39" s="44">
        <v>5279</v>
      </c>
      <c r="F39" s="8" t="s">
        <v>39</v>
      </c>
      <c r="G39" s="8"/>
      <c r="H39" s="8"/>
      <c r="I39" s="8"/>
      <c r="J39" s="50">
        <v>0</v>
      </c>
    </row>
    <row r="40" spans="1:10" x14ac:dyDescent="0.2">
      <c r="A40" s="11"/>
      <c r="B40" s="8"/>
      <c r="C40" s="8"/>
      <c r="D40" s="8"/>
      <c r="E40" s="44">
        <v>5262</v>
      </c>
      <c r="F40" s="8" t="s">
        <v>40</v>
      </c>
      <c r="G40" s="8"/>
      <c r="H40" s="8"/>
      <c r="I40" s="8"/>
      <c r="J40" s="50">
        <v>0</v>
      </c>
    </row>
    <row r="41" spans="1:10" x14ac:dyDescent="0.2">
      <c r="A41" s="11"/>
      <c r="B41" s="8"/>
      <c r="C41" s="8"/>
      <c r="D41" s="8"/>
      <c r="E41" s="44"/>
      <c r="F41" s="8"/>
      <c r="G41" s="8"/>
      <c r="H41" s="8"/>
      <c r="I41" s="8"/>
      <c r="J41" s="51"/>
    </row>
    <row r="42" spans="1:10" x14ac:dyDescent="0.2">
      <c r="A42" s="11"/>
      <c r="B42" s="8"/>
      <c r="C42" s="8"/>
      <c r="D42" s="8"/>
      <c r="E42" s="44"/>
      <c r="F42" s="36" t="s">
        <v>41</v>
      </c>
      <c r="G42" s="8"/>
      <c r="H42" s="36"/>
      <c r="I42" s="8"/>
      <c r="J42" s="52"/>
    </row>
    <row r="43" spans="1:10" x14ac:dyDescent="0.2">
      <c r="A43" s="13" t="s">
        <v>42</v>
      </c>
      <c r="B43" s="8"/>
      <c r="C43" s="8" t="s">
        <v>43</v>
      </c>
      <c r="D43" s="8"/>
      <c r="E43" s="53" t="s">
        <v>44</v>
      </c>
      <c r="F43" s="47"/>
      <c r="G43" s="8" t="s">
        <v>30</v>
      </c>
      <c r="H43" s="54">
        <v>1.96</v>
      </c>
      <c r="I43" s="8"/>
      <c r="J43" s="32">
        <f>F43*H43</f>
        <v>0</v>
      </c>
    </row>
    <row r="44" spans="1:10" x14ac:dyDescent="0.2">
      <c r="A44" s="13"/>
      <c r="B44" s="8"/>
      <c r="C44" s="8" t="s">
        <v>45</v>
      </c>
      <c r="D44" s="55"/>
      <c r="E44" s="53" t="s">
        <v>46</v>
      </c>
      <c r="F44" s="47"/>
      <c r="G44" s="8" t="s">
        <v>30</v>
      </c>
      <c r="H44" s="54">
        <v>3.52</v>
      </c>
      <c r="I44" s="8"/>
      <c r="J44" s="32">
        <f>F44*H44</f>
        <v>0</v>
      </c>
    </row>
    <row r="45" spans="1:10" x14ac:dyDescent="0.2">
      <c r="A45" s="13"/>
      <c r="B45" s="8"/>
      <c r="C45" s="8"/>
      <c r="D45" s="55"/>
      <c r="E45" s="53"/>
      <c r="F45" s="81"/>
      <c r="G45" s="8"/>
      <c r="H45" s="82"/>
      <c r="I45" s="8"/>
      <c r="J45" s="45"/>
    </row>
    <row r="46" spans="1:10" x14ac:dyDescent="0.2">
      <c r="A46" s="13" t="s">
        <v>47</v>
      </c>
      <c r="B46" s="8"/>
      <c r="C46" s="8"/>
      <c r="D46" s="55"/>
      <c r="E46" s="53"/>
      <c r="F46" s="81"/>
      <c r="G46" s="8"/>
      <c r="H46" s="82"/>
      <c r="I46" s="8"/>
      <c r="J46" s="45"/>
    </row>
    <row r="47" spans="1:10" x14ac:dyDescent="0.2">
      <c r="A47" s="13" t="s">
        <v>48</v>
      </c>
      <c r="B47" s="89"/>
      <c r="C47" s="89"/>
      <c r="D47" s="89"/>
      <c r="E47" s="8"/>
      <c r="F47" s="8"/>
      <c r="G47" s="8"/>
      <c r="H47" s="8"/>
      <c r="I47" s="8"/>
      <c r="J47" s="9"/>
    </row>
    <row r="48" spans="1:10" x14ac:dyDescent="0.2">
      <c r="A48" s="12" t="s">
        <v>49</v>
      </c>
      <c r="B48" s="89"/>
      <c r="C48" s="89"/>
      <c r="D48" s="89"/>
      <c r="E48" s="8"/>
      <c r="F48" s="8"/>
      <c r="G48" s="8"/>
      <c r="H48" s="8"/>
      <c r="I48" s="8"/>
      <c r="J48" s="77"/>
    </row>
    <row r="49" spans="1:10" ht="13.5" thickBot="1" x14ac:dyDescent="0.25">
      <c r="A49" s="11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56"/>
      <c r="B50" s="3"/>
      <c r="C50" s="3"/>
      <c r="D50" s="3"/>
      <c r="E50" s="3"/>
      <c r="F50" s="3"/>
      <c r="G50" s="3"/>
      <c r="H50" s="3"/>
      <c r="I50" s="3"/>
      <c r="J50" s="4"/>
    </row>
    <row r="51" spans="1:10" ht="13.5" thickBot="1" x14ac:dyDescent="0.25">
      <c r="A51" s="12" t="s">
        <v>50</v>
      </c>
      <c r="B51" s="8"/>
      <c r="C51" s="8"/>
      <c r="D51" s="8"/>
      <c r="E51" s="8"/>
      <c r="F51" s="8"/>
      <c r="G51" s="8"/>
      <c r="H51" s="8"/>
      <c r="I51" s="8"/>
      <c r="J51" s="57">
        <f>J24+J26+J29+J32+J33+J36+J37+J38+J39+J40+J43+J44+J48</f>
        <v>0</v>
      </c>
    </row>
    <row r="52" spans="1:10" x14ac:dyDescent="0.2">
      <c r="A52" s="12" t="s">
        <v>51</v>
      </c>
      <c r="B52" s="8"/>
      <c r="C52" s="8"/>
      <c r="D52" s="8"/>
      <c r="E52" s="80" t="s">
        <v>52</v>
      </c>
      <c r="F52" s="8" t="s">
        <v>53</v>
      </c>
      <c r="G52" s="8"/>
      <c r="H52" s="8"/>
      <c r="I52" s="8"/>
      <c r="J52" s="58"/>
    </row>
    <row r="53" spans="1:10" x14ac:dyDescent="0.2">
      <c r="A53" s="11"/>
      <c r="B53" s="8"/>
      <c r="C53" s="8"/>
      <c r="D53" s="8"/>
      <c r="E53" s="8"/>
      <c r="F53" s="8"/>
      <c r="G53" s="8"/>
      <c r="H53" s="8"/>
      <c r="I53" s="8"/>
      <c r="J53" s="59"/>
    </row>
    <row r="54" spans="1:10" x14ac:dyDescent="0.2">
      <c r="A54" s="11"/>
      <c r="B54" s="8"/>
      <c r="C54" s="8"/>
      <c r="D54" s="8"/>
      <c r="E54" s="8"/>
      <c r="F54" s="8"/>
      <c r="G54" s="8"/>
      <c r="H54" s="8"/>
      <c r="I54" s="8"/>
      <c r="J54" s="59"/>
    </row>
    <row r="55" spans="1:10" ht="13.5" thickBot="1" x14ac:dyDescent="0.25">
      <c r="A55" s="60"/>
      <c r="B55" s="61"/>
      <c r="C55" s="61"/>
      <c r="D55" s="61"/>
      <c r="E55" s="61"/>
      <c r="F55" s="61"/>
      <c r="G55" s="61"/>
      <c r="H55" s="61"/>
      <c r="I55" s="61"/>
      <c r="J55" s="62"/>
    </row>
    <row r="56" spans="1:10" x14ac:dyDescent="0.2">
      <c r="A56" s="56"/>
      <c r="B56" s="3"/>
      <c r="C56" s="3"/>
      <c r="D56" s="3"/>
      <c r="E56" s="3"/>
      <c r="F56" s="3"/>
      <c r="G56" s="3"/>
      <c r="H56" s="3"/>
      <c r="I56" s="3"/>
      <c r="J56" s="4"/>
    </row>
    <row r="57" spans="1:10" ht="13.5" thickBot="1" x14ac:dyDescent="0.25">
      <c r="A57" s="13" t="s">
        <v>54</v>
      </c>
      <c r="B57" s="8"/>
      <c r="C57" s="8"/>
      <c r="D57" s="8"/>
      <c r="E57" s="8"/>
      <c r="F57" s="8"/>
      <c r="G57" s="8"/>
      <c r="H57" s="37"/>
      <c r="I57" s="8"/>
      <c r="J57" s="63">
        <f>J51-J52-J53-J54-J55</f>
        <v>0</v>
      </c>
    </row>
    <row r="58" spans="1:10" ht="13.5" thickTop="1" x14ac:dyDescent="0.2">
      <c r="A58" s="13"/>
      <c r="B58" s="8"/>
      <c r="C58" s="8"/>
      <c r="D58" s="8"/>
      <c r="E58" s="8"/>
      <c r="F58" s="8"/>
      <c r="G58" s="8"/>
      <c r="H58" s="37"/>
      <c r="I58" s="8"/>
      <c r="J58" s="71"/>
    </row>
    <row r="59" spans="1:10" x14ac:dyDescent="0.2">
      <c r="A59" s="11" t="s">
        <v>55</v>
      </c>
      <c r="B59" s="8"/>
      <c r="C59" s="8"/>
      <c r="D59" s="8"/>
      <c r="E59" s="8" t="s">
        <v>55</v>
      </c>
      <c r="F59" s="8"/>
      <c r="G59" s="8"/>
      <c r="H59" s="8"/>
      <c r="I59" s="8"/>
      <c r="J59" s="9"/>
    </row>
    <row r="60" spans="1:10" x14ac:dyDescent="0.2">
      <c r="A60" s="11" t="s">
        <v>56</v>
      </c>
      <c r="B60" s="8"/>
      <c r="C60" s="8"/>
      <c r="D60" s="8"/>
      <c r="E60" s="8" t="s">
        <v>57</v>
      </c>
      <c r="F60" s="8"/>
      <c r="G60" s="8"/>
      <c r="H60" s="8"/>
      <c r="I60" s="8"/>
      <c r="J60" s="9"/>
    </row>
    <row r="61" spans="1:10" ht="13.5" thickBot="1" x14ac:dyDescent="0.25">
      <c r="A61" s="60"/>
      <c r="B61" s="61"/>
      <c r="C61" s="61"/>
      <c r="D61" s="61"/>
      <c r="E61" s="61"/>
      <c r="F61" s="61"/>
      <c r="G61" s="61"/>
      <c r="H61" s="61"/>
      <c r="I61" s="61"/>
      <c r="J61" s="64"/>
    </row>
    <row r="62" spans="1:10" x14ac:dyDescent="0.2">
      <c r="A62" s="65"/>
    </row>
    <row r="63" spans="1:10" x14ac:dyDescent="0.2">
      <c r="A63" s="65" t="s">
        <v>58</v>
      </c>
      <c r="B63" s="66" t="s">
        <v>59</v>
      </c>
      <c r="C63" s="66" t="s">
        <v>60</v>
      </c>
      <c r="D63" s="66"/>
    </row>
    <row r="64" spans="1:10" x14ac:dyDescent="0.2">
      <c r="A64" s="66"/>
      <c r="B64" s="67"/>
      <c r="C64" s="67"/>
    </row>
    <row r="65" spans="1:10" x14ac:dyDescent="0.2">
      <c r="A65" s="66"/>
      <c r="B65" s="67"/>
      <c r="C65" s="67"/>
    </row>
    <row r="66" spans="1:10" x14ac:dyDescent="0.2">
      <c r="A66" s="66"/>
      <c r="B66" s="67"/>
      <c r="C66" s="67"/>
    </row>
    <row r="67" spans="1:10" s="74" customFormat="1" x14ac:dyDescent="0.2">
      <c r="A67" s="72"/>
      <c r="B67" s="73"/>
      <c r="C67" s="73"/>
      <c r="D67" s="73"/>
    </row>
    <row r="68" spans="1:10" x14ac:dyDescent="0.2">
      <c r="A68" s="5" t="s">
        <v>61</v>
      </c>
    </row>
    <row r="69" spans="1:10" x14ac:dyDescent="0.2">
      <c r="A69" s="5" t="s">
        <v>62</v>
      </c>
    </row>
    <row r="70" spans="1:10" x14ac:dyDescent="0.2">
      <c r="A70" s="5" t="s">
        <v>63</v>
      </c>
    </row>
    <row r="72" spans="1:10" ht="15" x14ac:dyDescent="0.25">
      <c r="A72" s="75" t="s">
        <v>64</v>
      </c>
    </row>
    <row r="74" spans="1:10" x14ac:dyDescent="0.2">
      <c r="A74" s="92" t="s">
        <v>65</v>
      </c>
      <c r="B74" s="93"/>
      <c r="C74" s="94"/>
      <c r="D74" s="92" t="s">
        <v>66</v>
      </c>
      <c r="E74" s="93"/>
      <c r="F74" s="93"/>
      <c r="G74" s="93"/>
      <c r="H74" s="92" t="s">
        <v>67</v>
      </c>
      <c r="I74" s="93"/>
      <c r="J74" s="94"/>
    </row>
    <row r="75" spans="1:10" x14ac:dyDescent="0.2">
      <c r="A75" s="95"/>
      <c r="B75" s="96"/>
      <c r="C75" s="97"/>
      <c r="D75" s="95"/>
      <c r="E75" s="96"/>
      <c r="F75" s="96"/>
      <c r="G75" s="96"/>
      <c r="H75" s="95"/>
      <c r="I75" s="96"/>
      <c r="J75" s="97"/>
    </row>
    <row r="85" spans="1:1" x14ac:dyDescent="0.2">
      <c r="A85" s="5" t="s">
        <v>68</v>
      </c>
    </row>
  </sheetData>
  <sheetProtection selectLockedCells="1"/>
  <mergeCells count="11">
    <mergeCell ref="B48:D48"/>
    <mergeCell ref="F5:G5"/>
    <mergeCell ref="A74:C75"/>
    <mergeCell ref="D74:G75"/>
    <mergeCell ref="H74:J75"/>
    <mergeCell ref="C5:E5"/>
    <mergeCell ref="H5:J5"/>
    <mergeCell ref="C6:J6"/>
    <mergeCell ref="C7:J7"/>
    <mergeCell ref="C8:J8"/>
    <mergeCell ref="B47:D47"/>
  </mergeCells>
  <phoneticPr fontId="0" type="noConversion"/>
  <pageMargins left="0.70866141732283472" right="0.70866141732283472" top="0.47244094488188981" bottom="0.31496062992125984" header="0.31496062992125984" footer="0.31496062992125984"/>
  <pageSetup paperSize="9"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Ax_SiteTypeID xmlns="845f5257-9f25-4523-ae17-53ea3360519a" xsi:nil="true"/>
    <AxMSG_To xmlns="845f5257-9f25-4523-ae17-53ea3360519a" xsi:nil="true"/>
    <m52f6246fdb642c1b6a8e56b6c648903 xmlns="845f5257-9f25-4523-ae17-53ea3360519a">
      <Terms xmlns="http://schemas.microsoft.com/office/infopath/2007/PartnerControls"/>
    </m52f6246fdb642c1b6a8e56b6c648903>
    <Ax_DocumentDate xmlns="845f5257-9f25-4523-ae17-53ea3360519a" xsi:nil="true"/>
    <AxMSG_Attachments xmlns="845f5257-9f25-4523-ae17-53ea3360519a" xsi:nil="true"/>
    <Ax_SiteTypeCategory xmlns="845f5257-9f25-4523-ae17-53ea3360519a" xsi:nil="true"/>
    <TaxCatchAll xmlns="845f5257-9f25-4523-ae17-53ea3360519a"/>
    <KP_Sagsbehandler xmlns="845f5257-9f25-4523-ae17-53ea3360519a">
      <UserInfo>
        <DisplayName/>
        <AccountId xsi:nil="true"/>
        <AccountType/>
      </UserInfo>
    </KP_Sagsbehandler>
    <m52f6246fdb642c1b6a8e56b6c648901 xmlns="845f5257-9f25-4523-ae17-53ea3360519a">
      <Terms xmlns="http://schemas.microsoft.com/office/infopath/2007/PartnerControls"/>
    </m52f6246fdb642c1b6a8e56b6c648901>
    <Ax_WorkAreaID xmlns="845f5257-9f25-4523-ae17-53ea3360519a" xsi:nil="true"/>
    <m52f6246fdb642c1b6a8e56b6c648910 xmlns="845f5257-9f25-4523-ae17-53ea3360519a">
      <Terms xmlns="http://schemas.microsoft.com/office/infopath/2007/PartnerControls"/>
    </m52f6246fdb642c1b6a8e56b6c648910>
    <AxMSG_From xmlns="845f5257-9f25-4523-ae17-53ea3360519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LS sagsdokument" ma:contentTypeID="0x010100E17793E8F3D4487697D54A4061FFF102006B204A6BD24EBB45B0656DB614503201" ma:contentTypeVersion="4" ma:contentTypeDescription="Opret et nyt dokument." ma:contentTypeScope="" ma:versionID="45945f1a17150859f0fb3c522c59a7b5">
  <xsd:schema xmlns:xsd="http://www.w3.org/2001/XMLSchema" xmlns:xs="http://www.w3.org/2001/XMLSchema" xmlns:p="http://schemas.microsoft.com/office/2006/metadata/properties" xmlns:ns2="845f5257-9f25-4523-ae17-53ea3360519a" xmlns:ns3="d298b055-7beb-4738-a403-8598d2ba3990" targetNamespace="http://schemas.microsoft.com/office/2006/metadata/properties" ma:root="true" ma:fieldsID="5882b31e61c3ccc3e56d187cf71bd0b3" ns2:_="" ns3:_="">
    <xsd:import namespace="845f5257-9f25-4523-ae17-53ea3360519a"/>
    <xsd:import namespace="d298b055-7beb-4738-a403-8598d2ba3990"/>
    <xsd:element name="properties">
      <xsd:complexType>
        <xsd:sequence>
          <xsd:element name="documentManagement">
            <xsd:complexType>
              <xsd:all>
                <xsd:element ref="ns2:Ax_WorkAreaID" minOccurs="0"/>
                <xsd:element ref="ns2:Ax_SiteTypeID" minOccurs="0"/>
                <xsd:element ref="ns2:Ax_DocumentDate" minOccurs="0"/>
                <xsd:element ref="ns2:Ax_SiteTypeCategory" minOccurs="0"/>
                <xsd:element ref="ns2:AxMSG_From" minOccurs="0"/>
                <xsd:element ref="ns2:AxMSG_To" minOccurs="0"/>
                <xsd:element ref="ns2:AxMSG_Attachments" minOccurs="0"/>
                <xsd:element ref="ns2:m52f6246fdb642c1b6a8e56b6c648903" minOccurs="0"/>
                <xsd:element ref="ns2:TaxCatchAll" minOccurs="0"/>
                <xsd:element ref="ns2:TaxCatchAllLabel" minOccurs="0"/>
                <xsd:element ref="ns2:KP_Sagsbehandler" minOccurs="0"/>
                <xsd:element ref="ns2:m52f6246fdb642c1b6a8e56b6c648910" minOccurs="0"/>
                <xsd:element ref="ns2:m52f6246fdb642c1b6a8e56b6c648901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f5257-9f25-4523-ae17-53ea3360519a" elementFormDefault="qualified">
    <xsd:import namespace="http://schemas.microsoft.com/office/2006/documentManagement/types"/>
    <xsd:import namespace="http://schemas.microsoft.com/office/infopath/2007/PartnerControls"/>
    <xsd:element name="Ax_WorkAreaID" ma:index="8" nillable="true" ma:displayName="Arbejdsområde ID" ma:internalName="Ax_WorkAreaID">
      <xsd:simpleType>
        <xsd:restriction base="dms:Text"/>
      </xsd:simpleType>
    </xsd:element>
    <xsd:element name="Ax_SiteTypeID" ma:index="9" nillable="true" ma:displayName="Sitetype ID" ma:internalName="Ax_SiteTypeID">
      <xsd:simpleType>
        <xsd:restriction base="dms:Text"/>
      </xsd:simpleType>
    </xsd:element>
    <xsd:element name="Ax_DocumentDate" ma:index="10" nillable="true" ma:displayName="Dokumentdato" ma:internalName="Ax_DocumentDate">
      <xsd:simpleType>
        <xsd:restriction base="dms:DateTime"/>
      </xsd:simpleType>
    </xsd:element>
    <xsd:element name="Ax_SiteTypeCategory" ma:index="11" nillable="true" ma:displayName="Site Type Category" ma:internalName="Ax_SiteTypeCategory">
      <xsd:simpleType>
        <xsd:restriction base="dms:Text"/>
      </xsd:simpleType>
    </xsd:element>
    <xsd:element name="AxMSG_From" ma:index="12" nillable="true" ma:displayName="Fra" ma:internalName="AxMSG_From">
      <xsd:simpleType>
        <xsd:restriction base="dms:Text"/>
      </xsd:simpleType>
    </xsd:element>
    <xsd:element name="AxMSG_To" ma:index="13" nillable="true" ma:displayName="Til" ma:internalName="AxMSG_To">
      <xsd:simpleType>
        <xsd:restriction base="dms:Note"/>
      </xsd:simpleType>
    </xsd:element>
    <xsd:element name="AxMSG_Attachments" ma:index="14" nillable="true" ma:displayName="Vedhæftninger" ma:internalName="AxMSG_Attachments">
      <xsd:simpleType>
        <xsd:restriction base="dms:Note"/>
      </xsd:simpleType>
    </xsd:element>
    <xsd:element name="m52f6246fdb642c1b6a8e56b6c648903" ma:index="15" nillable="true" ma:taxonomy="true" ma:internalName="m52f6246fdb642c1b6a8e56b6c648903" ma:taxonomyFieldName="KP_OrgEnhed" ma:displayName="Afdeling" ma:fieldId="{652f6246-fdb6-42c1-b6a8-e56b6c648903}" ma:sspId="315ba257-2ce8-4821-9133-510de1ae0d55" ma:termSetId="abc62c1b-4697-4e1f-94f0-c4ee00b6a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aa78ac6a-d822-4bda-99f2-0eb93bb68a15}" ma:internalName="TaxCatchAll" ma:showField="CatchAllData" ma:web="845f5257-9f25-4523-ae17-53ea336051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aa78ac6a-d822-4bda-99f2-0eb93bb68a15}" ma:internalName="TaxCatchAllLabel" ma:readOnly="true" ma:showField="CatchAllDataLabel" ma:web="845f5257-9f25-4523-ae17-53ea336051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P_Sagsbehandler" ma:index="19" nillable="true" ma:displayName="Sagsbehandler" ma:internalName="KP_Sagsbehandl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52f6246fdb642c1b6a8e56b6c648910" ma:index="20" nillable="true" ma:taxonomy="true" ma:internalName="m52f6246fdb642c1b6a8e56b6c648910" ma:taxonomyFieldName="KP_FLS_Emne" ma:displayName="Emne" ma:fieldId="{652f6246-fdb6-42c1-b6a8-e56b6c648910}" ma:sspId="315ba257-2ce8-4821-9133-510de1ae0d55" ma:termSetId="abc62c1b-4697-4e1f-94f0-c4ee00b6aa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2f6246fdb642c1b6a8e56b6c648901" ma:index="22" nillable="true" ma:taxonomy="true" ma:internalName="m52f6246fdb642c1b6a8e56b6c648901" ma:taxonomyFieldName="KP_Sag_Status" ma:displayName="Status" ma:fieldId="{652f6246-fdb6-42c1-b6a8-e56b6c648901}" ma:sspId="315ba257-2ce8-4821-9133-510de1ae0d55" ma:termSetId="abc62c1b-4697-4e1f-94f0-c4ee00b6aa1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8b055-7beb-4738-a403-8598d2ba3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D404B6-4501-422C-BFAE-351CE320323D}">
  <ds:schemaRefs>
    <ds:schemaRef ds:uri="http://schemas.microsoft.com/office/2006/documentManagement/types"/>
    <ds:schemaRef ds:uri="d298b055-7beb-4738-a403-8598d2ba3990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45f5257-9f25-4523-ae17-53ea3360519a"/>
  </ds:schemaRefs>
</ds:datastoreItem>
</file>

<file path=customXml/itemProps2.xml><?xml version="1.0" encoding="utf-8"?>
<ds:datastoreItem xmlns:ds="http://schemas.openxmlformats.org/officeDocument/2006/customXml" ds:itemID="{4D702B16-1559-4F82-A48A-055174B328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8A4C2-2205-41EC-8F4D-A7E5973C7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f5257-9f25-4523-ae17-53ea3360519a"/>
    <ds:schemaRef ds:uri="d298b055-7beb-4738-a403-8598d2ba3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nielsen</dc:creator>
  <cp:keywords/>
  <dc:description/>
  <cp:lastModifiedBy>Linette Fyrstenborg Knudsen</cp:lastModifiedBy>
  <cp:revision/>
  <dcterms:created xsi:type="dcterms:W3CDTF">2007-03-06T09:33:26Z</dcterms:created>
  <dcterms:modified xsi:type="dcterms:W3CDTF">2020-01-08T09:06:14Z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0x010100E17793E8F3D4487697D54A4061FFF102006B204A6BD24EBB45B0656DB614503201</vt:lpwstr>
  </property>
  <property fmtid="{D5CDD505-2E9C-101B-9397-08002B2CF9AE}" pid="3" name="TaxKeyword">
    <vt:lpwstr/>
  </property>
  <property fmtid="{D5CDD505-2E9C-101B-9397-08002B2CF9AE}" pid="4" name="Order">
    <vt:r8>20300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